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1"/>
  </bookViews>
  <sheets>
    <sheet name="Avancement AC" sheetId="1" r:id="rId1"/>
    <sheet name="Avancement PREF" sheetId="2" r:id="rId2"/>
  </sheets>
  <definedNames>
    <definedName name="_xlnm.Print_Area" localSheetId="1">'Avancement PREF'!$A$1:$M$48</definedName>
  </definedNames>
  <calcPr fullCalcOnLoad="1"/>
</workbook>
</file>

<file path=xl/sharedStrings.xml><?xml version="1.0" encoding="utf-8"?>
<sst xmlns="http://schemas.openxmlformats.org/spreadsheetml/2006/main" count="74" uniqueCount="20">
  <si>
    <t>Attaché principal 2 classe</t>
  </si>
  <si>
    <t xml:space="preserve">Voie d'accès </t>
  </si>
  <si>
    <t xml:space="preserve">Population des promouvables </t>
  </si>
  <si>
    <t>Nombre de promus choix</t>
  </si>
  <si>
    <t>Nombre de promus exa pro</t>
  </si>
  <si>
    <t>Nombre de promus total</t>
  </si>
  <si>
    <t xml:space="preserve">Taux de promus </t>
  </si>
  <si>
    <t xml:space="preserve">Nombre de promus </t>
  </si>
  <si>
    <t>SA classe sup</t>
  </si>
  <si>
    <t>SA classe exceptionnelle</t>
  </si>
  <si>
    <t>Adjoint adm. 2 classe</t>
  </si>
  <si>
    <t>Adjoint adm. 1 classe</t>
  </si>
  <si>
    <t>AVANCEMENT AVANT PLAN DE REQUALIFICATION</t>
  </si>
  <si>
    <t>Moyenne annuelle</t>
  </si>
  <si>
    <t>AVANCEMENT AVEC LE PLAN DE REQUALIFICATION</t>
  </si>
  <si>
    <t>SA classe supérieure</t>
  </si>
  <si>
    <t>PREFECTURES</t>
  </si>
  <si>
    <t>ADMINISTRATION CENTRALE</t>
  </si>
  <si>
    <t>Taux de promus avant requalification (moyenne 2003 - 2005)</t>
  </si>
  <si>
    <t>Prévision Taux de promus avec requalification (moyenne 2006-2010)</t>
  </si>
</sst>
</file>

<file path=xl/styles.xml><?xml version="1.0" encoding="utf-8"?>
<styleSheet xmlns="http://schemas.openxmlformats.org/spreadsheetml/2006/main">
  <numFmts count="2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0.0"/>
    <numFmt numFmtId="174" formatCode="0.0%"/>
    <numFmt numFmtId="175" formatCode="0.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%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sz val="11.5"/>
      <name val="Arial"/>
      <family val="0"/>
    </font>
    <font>
      <sz val="8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1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1" fontId="4" fillId="0" borderId="8" xfId="0" applyNumberFormat="1" applyFont="1" applyFill="1" applyBorder="1" applyAlignment="1">
      <alignment horizontal="right" vertical="center"/>
    </xf>
    <xf numFmtId="1" fontId="4" fillId="0" borderId="7" xfId="0" applyNumberFormat="1" applyFont="1" applyFill="1" applyBorder="1" applyAlignment="1">
      <alignment horizontal="right" vertical="center"/>
    </xf>
    <xf numFmtId="9" fontId="5" fillId="2" borderId="9" xfId="0" applyNumberFormat="1" applyFont="1" applyFill="1" applyBorder="1" applyAlignment="1">
      <alignment horizontal="right" vertical="center"/>
    </xf>
    <xf numFmtId="9" fontId="5" fillId="2" borderId="10" xfId="0" applyNumberFormat="1" applyFont="1" applyFill="1" applyBorder="1" applyAlignment="1">
      <alignment horizontal="right" vertical="center"/>
    </xf>
    <xf numFmtId="9" fontId="5" fillId="3" borderId="11" xfId="0" applyNumberFormat="1" applyFont="1" applyFill="1" applyBorder="1" applyAlignment="1">
      <alignment horizontal="right" vertical="center"/>
    </xf>
    <xf numFmtId="174" fontId="5" fillId="2" borderId="9" xfId="0" applyNumberFormat="1" applyFont="1" applyFill="1" applyBorder="1" applyAlignment="1">
      <alignment horizontal="right" vertical="center"/>
    </xf>
    <xf numFmtId="174" fontId="5" fillId="2" borderId="10" xfId="0" applyNumberFormat="1" applyFont="1" applyFill="1" applyBorder="1" applyAlignment="1">
      <alignment horizontal="right" vertical="center"/>
    </xf>
    <xf numFmtId="174" fontId="5" fillId="3" borderId="11" xfId="19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9" fontId="5" fillId="3" borderId="11" xfId="19" applyFont="1" applyFill="1" applyBorder="1" applyAlignment="1">
      <alignment horizontal="right" vertical="center"/>
    </xf>
    <xf numFmtId="1" fontId="4" fillId="4" borderId="8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7" xfId="0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right" vertical="center"/>
    </xf>
    <xf numFmtId="174" fontId="5" fillId="3" borderId="11" xfId="0" applyNumberFormat="1" applyFont="1" applyFill="1" applyBorder="1" applyAlignment="1">
      <alignment horizontal="right" vertical="center"/>
    </xf>
    <xf numFmtId="9" fontId="5" fillId="3" borderId="11" xfId="19" applyNumberFormat="1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9" fontId="0" fillId="0" borderId="0" xfId="19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5" fillId="6" borderId="17" xfId="0" applyFont="1" applyFill="1" applyBorder="1" applyAlignment="1">
      <alignment horizontal="left" vertical="center"/>
    </xf>
    <xf numFmtId="0" fontId="1" fillId="6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1" fillId="5" borderId="1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Taux de promus "avant" et "avec" le plan de requalification - Administration centrale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05"/>
          <c:w val="0.728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'Avancement AC'!$O$6</c:f>
              <c:strCache>
                <c:ptCount val="1"/>
                <c:pt idx="0">
                  <c:v>Taux de promus avant requalification (moyenne 2003 - 2005)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'Avancement AC'!$N$7:$N$11</c:f>
              <c:strCache>
                <c:ptCount val="5"/>
                <c:pt idx="0">
                  <c:v>Attaché principal 2 classe</c:v>
                </c:pt>
                <c:pt idx="1">
                  <c:v>SA classe sup</c:v>
                </c:pt>
                <c:pt idx="2">
                  <c:v>SA classe exceptionnelle</c:v>
                </c:pt>
                <c:pt idx="3">
                  <c:v>Adjoint adm. 2 classe</c:v>
                </c:pt>
                <c:pt idx="4">
                  <c:v>Adjoint adm. 1 classe</c:v>
                </c:pt>
              </c:strCache>
            </c:strRef>
          </c:cat>
          <c:val>
            <c:numRef>
              <c:f>'Avancement AC'!$O$7:$O$11</c:f>
              <c:numCache>
                <c:ptCount val="5"/>
                <c:pt idx="0">
                  <c:v>0.04</c:v>
                </c:pt>
                <c:pt idx="1">
                  <c:v>0.107</c:v>
                </c:pt>
                <c:pt idx="2">
                  <c:v>0.05</c:v>
                </c:pt>
                <c:pt idx="3">
                  <c:v>0.073</c:v>
                </c:pt>
                <c:pt idx="4">
                  <c:v>0.11</c:v>
                </c:pt>
              </c:numCache>
            </c:numRef>
          </c:val>
        </c:ser>
        <c:ser>
          <c:idx val="1"/>
          <c:order val="1"/>
          <c:tx>
            <c:strRef>
              <c:f>'Avancement AC'!$P$6</c:f>
              <c:strCache>
                <c:ptCount val="1"/>
                <c:pt idx="0">
                  <c:v>Prévision Taux de promus avec requalification (moyenne 2006-2010)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'Avancement AC'!$N$7:$N$11</c:f>
              <c:strCache>
                <c:ptCount val="5"/>
                <c:pt idx="0">
                  <c:v>Attaché principal 2 classe</c:v>
                </c:pt>
                <c:pt idx="1">
                  <c:v>SA classe sup</c:v>
                </c:pt>
                <c:pt idx="2">
                  <c:v>SA classe exceptionnelle</c:v>
                </c:pt>
                <c:pt idx="3">
                  <c:v>Adjoint adm. 2 classe</c:v>
                </c:pt>
                <c:pt idx="4">
                  <c:v>Adjoint adm. 1 classe</c:v>
                </c:pt>
              </c:strCache>
            </c:strRef>
          </c:cat>
          <c:val>
            <c:numRef>
              <c:f>'Avancement AC'!$P$7:$P$11</c:f>
              <c:numCache>
                <c:ptCount val="5"/>
                <c:pt idx="0">
                  <c:v>0.074</c:v>
                </c:pt>
                <c:pt idx="1">
                  <c:v>0.11</c:v>
                </c:pt>
                <c:pt idx="2">
                  <c:v>0.053</c:v>
                </c:pt>
                <c:pt idx="3">
                  <c:v>0.105</c:v>
                </c:pt>
                <c:pt idx="4">
                  <c:v>0.129</c:v>
                </c:pt>
              </c:numCache>
            </c:numRef>
          </c:val>
        </c:ser>
        <c:axId val="34315523"/>
        <c:axId val="40404252"/>
      </c:barChart>
      <c:catAx>
        <c:axId val="3431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04252"/>
        <c:crosses val="autoZero"/>
        <c:auto val="1"/>
        <c:lblOffset val="100"/>
        <c:noMultiLvlLbl val="0"/>
      </c:catAx>
      <c:valAx>
        <c:axId val="404042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15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1475"/>
          <c:w val="0.2195"/>
          <c:h val="0.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Taux de promus "avant" et "avec" le plan de requalification - Préfectures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1"/>
          <c:w val="0.714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'Avancement PREF'!$O$7</c:f>
              <c:strCache>
                <c:ptCount val="1"/>
                <c:pt idx="0">
                  <c:v>Taux de promus avant requalification (moyenne 2003 - 2005)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'Avancement PREF'!$N$8:$N$12</c:f>
              <c:strCache>
                <c:ptCount val="5"/>
                <c:pt idx="0">
                  <c:v>Attaché principal 2 classe</c:v>
                </c:pt>
                <c:pt idx="1">
                  <c:v>SA classe sup</c:v>
                </c:pt>
                <c:pt idx="2">
                  <c:v>SA classe exceptionnelle</c:v>
                </c:pt>
                <c:pt idx="3">
                  <c:v>Adjoint adm. 2 classe</c:v>
                </c:pt>
                <c:pt idx="4">
                  <c:v>Adjoint adm. 1 classe</c:v>
                </c:pt>
              </c:strCache>
            </c:strRef>
          </c:cat>
          <c:val>
            <c:numRef>
              <c:f>'Avancement PREF'!$O$8:$O$12</c:f>
              <c:numCache>
                <c:ptCount val="5"/>
                <c:pt idx="0">
                  <c:v>0.04</c:v>
                </c:pt>
                <c:pt idx="1">
                  <c:v>0.036</c:v>
                </c:pt>
                <c:pt idx="2">
                  <c:v>0.03</c:v>
                </c:pt>
                <c:pt idx="3">
                  <c:v>0.055</c:v>
                </c:pt>
                <c:pt idx="4">
                  <c:v>0.07</c:v>
                </c:pt>
              </c:numCache>
            </c:numRef>
          </c:val>
        </c:ser>
        <c:ser>
          <c:idx val="1"/>
          <c:order val="1"/>
          <c:tx>
            <c:strRef>
              <c:f>'Avancement PREF'!$P$7</c:f>
              <c:strCache>
                <c:ptCount val="1"/>
                <c:pt idx="0">
                  <c:v>Prévision Taux de promus avec requalification (moyenne 2006-2010)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'Avancement PREF'!$N$8:$N$12</c:f>
              <c:strCache>
                <c:ptCount val="5"/>
                <c:pt idx="0">
                  <c:v>Attaché principal 2 classe</c:v>
                </c:pt>
                <c:pt idx="1">
                  <c:v>SA classe sup</c:v>
                </c:pt>
                <c:pt idx="2">
                  <c:v>SA classe exceptionnelle</c:v>
                </c:pt>
                <c:pt idx="3">
                  <c:v>Adjoint adm. 2 classe</c:v>
                </c:pt>
                <c:pt idx="4">
                  <c:v>Adjoint adm. 1 classe</c:v>
                </c:pt>
              </c:strCache>
            </c:strRef>
          </c:cat>
          <c:val>
            <c:numRef>
              <c:f>'Avancement PREF'!$P$8:$P$12</c:f>
              <c:numCache>
                <c:ptCount val="5"/>
                <c:pt idx="0">
                  <c:v>0.074</c:v>
                </c:pt>
                <c:pt idx="1">
                  <c:v>0.1</c:v>
                </c:pt>
                <c:pt idx="2">
                  <c:v>0.05</c:v>
                </c:pt>
                <c:pt idx="3">
                  <c:v>0.1</c:v>
                </c:pt>
                <c:pt idx="4">
                  <c:v>0.12</c:v>
                </c:pt>
              </c:numCache>
            </c:numRef>
          </c:val>
        </c:ser>
        <c:axId val="28093949"/>
        <c:axId val="51518950"/>
      </c:barChart>
      <c:catAx>
        <c:axId val="2809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18950"/>
        <c:crosses val="autoZero"/>
        <c:auto val="1"/>
        <c:lblOffset val="100"/>
        <c:noMultiLvlLbl val="0"/>
      </c:catAx>
      <c:valAx>
        <c:axId val="51518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93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"/>
          <c:y val="0.2395"/>
          <c:w val="0.2055"/>
          <c:h val="0.5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104775</xdr:rowOff>
    </xdr:from>
    <xdr:to>
      <xdr:col>6</xdr:col>
      <xdr:colOff>28575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28575" y="5572125"/>
        <a:ext cx="71342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85725</xdr:rowOff>
    </xdr:from>
    <xdr:to>
      <xdr:col>5</xdr:col>
      <xdr:colOff>1190625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5591175"/>
        <a:ext cx="68770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75" zoomScaleNormal="75" zoomScaleSheetLayoutView="75" workbookViewId="0" topLeftCell="A1">
      <selection activeCell="M8" sqref="M8"/>
    </sheetView>
  </sheetViews>
  <sheetFormatPr defaultColWidth="11.421875" defaultRowHeight="12.75"/>
  <cols>
    <col min="1" max="1" width="28.57421875" style="1" customWidth="1"/>
    <col min="2" max="2" width="25.140625" style="2" customWidth="1"/>
    <col min="3" max="5" width="12.7109375" style="2" customWidth="1"/>
    <col min="6" max="6" width="15.140625" style="2" customWidth="1"/>
    <col min="7" max="12" width="12.7109375" style="2" customWidth="1"/>
    <col min="13" max="16384" width="11.421875" style="2" customWidth="1"/>
  </cols>
  <sheetData>
    <row r="1" spans="2:12" ht="34.5" customHeight="1" thickBot="1">
      <c r="B1" s="50"/>
      <c r="C1" s="55" t="s">
        <v>12</v>
      </c>
      <c r="D1" s="56"/>
      <c r="E1" s="56"/>
      <c r="F1" s="57"/>
      <c r="G1" s="55" t="s">
        <v>14</v>
      </c>
      <c r="H1" s="56"/>
      <c r="I1" s="56"/>
      <c r="J1" s="56"/>
      <c r="K1" s="56"/>
      <c r="L1" s="57"/>
    </row>
    <row r="2" spans="1:12" ht="39.75" customHeight="1" thickBot="1">
      <c r="A2" s="48" t="s">
        <v>17</v>
      </c>
      <c r="B2" s="51" t="s">
        <v>1</v>
      </c>
      <c r="C2" s="24">
        <v>2003</v>
      </c>
      <c r="D2" s="25">
        <v>2004</v>
      </c>
      <c r="E2" s="25">
        <v>2005</v>
      </c>
      <c r="F2" s="26" t="s">
        <v>13</v>
      </c>
      <c r="G2" s="24">
        <v>2006</v>
      </c>
      <c r="H2" s="25">
        <v>2007</v>
      </c>
      <c r="I2" s="25">
        <v>2008</v>
      </c>
      <c r="J2" s="25">
        <v>2009</v>
      </c>
      <c r="K2" s="25">
        <v>2010</v>
      </c>
      <c r="L2" s="26" t="s">
        <v>13</v>
      </c>
    </row>
    <row r="3" spans="1:12" ht="18.75" customHeight="1">
      <c r="A3" s="52" t="s">
        <v>0</v>
      </c>
      <c r="B3" s="41" t="s">
        <v>2</v>
      </c>
      <c r="C3" s="7">
        <v>330</v>
      </c>
      <c r="D3" s="8">
        <v>357</v>
      </c>
      <c r="E3" s="8">
        <v>357</v>
      </c>
      <c r="F3" s="9">
        <f>(+C3+D3+E3)/3</f>
        <v>348</v>
      </c>
      <c r="G3" s="7">
        <v>354</v>
      </c>
      <c r="H3" s="8">
        <v>354</v>
      </c>
      <c r="I3" s="8">
        <v>354</v>
      </c>
      <c r="J3" s="8">
        <v>354</v>
      </c>
      <c r="K3" s="8">
        <v>354</v>
      </c>
      <c r="L3" s="9">
        <f aca="true" t="shared" si="0" ref="L3:L13">(G3+H3+I3+J3+K3)/5</f>
        <v>354</v>
      </c>
    </row>
    <row r="4" spans="1:12" s="3" customFormat="1" ht="18.75" customHeight="1">
      <c r="A4" s="53"/>
      <c r="B4" s="42" t="s">
        <v>3</v>
      </c>
      <c r="C4" s="10">
        <v>3</v>
      </c>
      <c r="D4" s="11">
        <v>1</v>
      </c>
      <c r="E4" s="11">
        <v>2</v>
      </c>
      <c r="F4" s="12">
        <f>(+C4+D4+E4)/3</f>
        <v>2</v>
      </c>
      <c r="G4" s="10">
        <v>3</v>
      </c>
      <c r="H4" s="13">
        <f>H6/3</f>
        <v>8.85</v>
      </c>
      <c r="I4" s="13">
        <f>I6/3</f>
        <v>8.85</v>
      </c>
      <c r="J4" s="13">
        <f>J6/3</f>
        <v>8.85</v>
      </c>
      <c r="K4" s="13">
        <f>K6/3</f>
        <v>8.85</v>
      </c>
      <c r="L4" s="12">
        <f t="shared" si="0"/>
        <v>7.68</v>
      </c>
    </row>
    <row r="5" spans="1:12" s="3" customFormat="1" ht="18.75" customHeight="1">
      <c r="A5" s="53"/>
      <c r="B5" s="42" t="s">
        <v>4</v>
      </c>
      <c r="C5" s="10">
        <v>15</v>
      </c>
      <c r="D5" s="11">
        <v>11</v>
      </c>
      <c r="E5" s="11">
        <v>12</v>
      </c>
      <c r="F5" s="12">
        <f>(+C5+D5+E5)/3</f>
        <v>12.666666666666666</v>
      </c>
      <c r="G5" s="10">
        <v>21</v>
      </c>
      <c r="H5" s="13">
        <f>H6*2/3</f>
        <v>17.7</v>
      </c>
      <c r="I5" s="13">
        <f>I6*2/3</f>
        <v>17.7</v>
      </c>
      <c r="J5" s="13">
        <f>J6*2/3</f>
        <v>17.7</v>
      </c>
      <c r="K5" s="13">
        <f>K6*2/3</f>
        <v>17.7</v>
      </c>
      <c r="L5" s="12">
        <f t="shared" si="0"/>
        <v>18.360000000000003</v>
      </c>
    </row>
    <row r="6" spans="1:16" ht="18.75" customHeight="1">
      <c r="A6" s="53"/>
      <c r="B6" s="43" t="s">
        <v>5</v>
      </c>
      <c r="C6" s="10">
        <f>C4+C5</f>
        <v>18</v>
      </c>
      <c r="D6" s="11">
        <f>D4+D5</f>
        <v>12</v>
      </c>
      <c r="E6" s="11">
        <f>E4+E5</f>
        <v>14</v>
      </c>
      <c r="F6" s="12">
        <f>(+C6+D6+E6)/3</f>
        <v>14.666666666666666</v>
      </c>
      <c r="G6" s="10">
        <f>SUM(G4:G5)</f>
        <v>24</v>
      </c>
      <c r="H6" s="13">
        <f>H7*H3</f>
        <v>26.55</v>
      </c>
      <c r="I6" s="13">
        <f>I7*I3</f>
        <v>26.55</v>
      </c>
      <c r="J6" s="13">
        <f>J7*J3</f>
        <v>26.55</v>
      </c>
      <c r="K6" s="13">
        <f>K7*K3</f>
        <v>26.55</v>
      </c>
      <c r="L6" s="12">
        <f t="shared" si="0"/>
        <v>26.04</v>
      </c>
      <c r="O6" s="2" t="s">
        <v>18</v>
      </c>
      <c r="P6" s="2" t="s">
        <v>19</v>
      </c>
    </row>
    <row r="7" spans="1:16" ht="18.75" customHeight="1" thickBot="1">
      <c r="A7" s="54"/>
      <c r="B7" s="44" t="s">
        <v>6</v>
      </c>
      <c r="C7" s="14">
        <f>C6/C3</f>
        <v>0.05454545454545454</v>
      </c>
      <c r="D7" s="15">
        <f>D6/D3</f>
        <v>0.03361344537815126</v>
      </c>
      <c r="E7" s="15">
        <f>E6/E3</f>
        <v>0.0392156862745098</v>
      </c>
      <c r="F7" s="16">
        <f>F6/F3</f>
        <v>0.0421455938697318</v>
      </c>
      <c r="G7" s="17">
        <f>G6/G3</f>
        <v>0.06779661016949153</v>
      </c>
      <c r="H7" s="18">
        <v>0.075</v>
      </c>
      <c r="I7" s="18">
        <v>0.075</v>
      </c>
      <c r="J7" s="18">
        <v>0.075</v>
      </c>
      <c r="K7" s="18">
        <v>0.075</v>
      </c>
      <c r="L7" s="19">
        <f t="shared" si="0"/>
        <v>0.07355932203389831</v>
      </c>
      <c r="N7" s="2" t="s">
        <v>0</v>
      </c>
      <c r="O7" s="38">
        <v>0.04</v>
      </c>
      <c r="P7" s="39">
        <v>0.074</v>
      </c>
    </row>
    <row r="8" spans="1:16" ht="18.75" customHeight="1">
      <c r="A8" s="52" t="s">
        <v>8</v>
      </c>
      <c r="B8" s="41" t="s">
        <v>2</v>
      </c>
      <c r="C8" s="7">
        <v>194</v>
      </c>
      <c r="D8" s="8">
        <v>188</v>
      </c>
      <c r="E8" s="8">
        <v>164</v>
      </c>
      <c r="F8" s="9">
        <f aca="true" t="shared" si="1" ref="F8:F14">(+C8+D8+E8)/3</f>
        <v>182</v>
      </c>
      <c r="G8" s="7">
        <v>153</v>
      </c>
      <c r="H8" s="8">
        <v>160</v>
      </c>
      <c r="I8" s="8">
        <v>160</v>
      </c>
      <c r="J8" s="8">
        <v>160</v>
      </c>
      <c r="K8" s="8">
        <v>160</v>
      </c>
      <c r="L8" s="9">
        <f t="shared" si="0"/>
        <v>158.6</v>
      </c>
      <c r="N8" s="2" t="s">
        <v>8</v>
      </c>
      <c r="O8" s="39">
        <v>0.107</v>
      </c>
      <c r="P8" s="40">
        <v>0.11</v>
      </c>
    </row>
    <row r="9" spans="1:16" ht="18.75" customHeight="1">
      <c r="A9" s="53"/>
      <c r="B9" s="43" t="s">
        <v>7</v>
      </c>
      <c r="C9" s="10">
        <v>15</v>
      </c>
      <c r="D9" s="11">
        <v>17</v>
      </c>
      <c r="E9" s="11">
        <v>25</v>
      </c>
      <c r="F9" s="12">
        <f t="shared" si="1"/>
        <v>19</v>
      </c>
      <c r="G9" s="20">
        <v>16</v>
      </c>
      <c r="H9" s="13">
        <f>H10*H8</f>
        <v>17.6</v>
      </c>
      <c r="I9" s="13">
        <f>I10*I8</f>
        <v>17.6</v>
      </c>
      <c r="J9" s="13">
        <f>J10*J8</f>
        <v>17.6</v>
      </c>
      <c r="K9" s="13">
        <f>K10*K8</f>
        <v>17.6</v>
      </c>
      <c r="L9" s="12">
        <f t="shared" si="0"/>
        <v>17.28</v>
      </c>
      <c r="N9" s="2" t="s">
        <v>9</v>
      </c>
      <c r="O9" s="38">
        <v>0.05</v>
      </c>
      <c r="P9" s="39">
        <v>0.053</v>
      </c>
    </row>
    <row r="10" spans="1:16" ht="18.75" customHeight="1" thickBot="1">
      <c r="A10" s="54"/>
      <c r="B10" s="44" t="s">
        <v>6</v>
      </c>
      <c r="C10" s="14">
        <f>C9/C8</f>
        <v>0.07731958762886598</v>
      </c>
      <c r="D10" s="15">
        <f>D9/D8</f>
        <v>0.09042553191489362</v>
      </c>
      <c r="E10" s="15">
        <f>E9/E8</f>
        <v>0.1524390243902439</v>
      </c>
      <c r="F10" s="19">
        <f t="shared" si="1"/>
        <v>0.10672804797800117</v>
      </c>
      <c r="G10" s="14">
        <v>0.11</v>
      </c>
      <c r="H10" s="15">
        <v>0.11</v>
      </c>
      <c r="I10" s="15">
        <v>0.11</v>
      </c>
      <c r="J10" s="15">
        <v>0.11</v>
      </c>
      <c r="K10" s="15">
        <v>0.11</v>
      </c>
      <c r="L10" s="19">
        <f t="shared" si="0"/>
        <v>0.11000000000000001</v>
      </c>
      <c r="N10" s="2" t="s">
        <v>10</v>
      </c>
      <c r="O10" s="39">
        <v>0.073</v>
      </c>
      <c r="P10" s="39">
        <v>0.105</v>
      </c>
    </row>
    <row r="11" spans="1:16" ht="18.75" customHeight="1">
      <c r="A11" s="52" t="s">
        <v>9</v>
      </c>
      <c r="B11" s="41" t="s">
        <v>2</v>
      </c>
      <c r="C11" s="7">
        <v>372</v>
      </c>
      <c r="D11" s="8">
        <v>340</v>
      </c>
      <c r="E11" s="8">
        <v>340</v>
      </c>
      <c r="F11" s="9">
        <f t="shared" si="1"/>
        <v>350.6666666666667</v>
      </c>
      <c r="G11" s="7">
        <v>340</v>
      </c>
      <c r="H11" s="8">
        <v>340</v>
      </c>
      <c r="I11" s="8">
        <v>340</v>
      </c>
      <c r="J11" s="8">
        <v>340</v>
      </c>
      <c r="K11" s="8">
        <v>340</v>
      </c>
      <c r="L11" s="9">
        <f t="shared" si="0"/>
        <v>340</v>
      </c>
      <c r="N11" s="2" t="s">
        <v>11</v>
      </c>
      <c r="O11" s="38">
        <v>0.11</v>
      </c>
      <c r="P11" s="39">
        <v>0.129</v>
      </c>
    </row>
    <row r="12" spans="1:12" ht="18.75" customHeight="1">
      <c r="A12" s="53"/>
      <c r="B12" s="42" t="s">
        <v>3</v>
      </c>
      <c r="C12" s="10">
        <v>6</v>
      </c>
      <c r="D12" s="11">
        <v>6</v>
      </c>
      <c r="E12" s="11">
        <v>6</v>
      </c>
      <c r="F12" s="12">
        <f t="shared" si="1"/>
        <v>6</v>
      </c>
      <c r="G12" s="10">
        <v>6</v>
      </c>
      <c r="H12" s="11">
        <f>H14/3</f>
        <v>8</v>
      </c>
      <c r="I12" s="11">
        <f>I14/3</f>
        <v>8</v>
      </c>
      <c r="J12" s="11">
        <f>J14/3</f>
        <v>8</v>
      </c>
      <c r="K12" s="11">
        <f>K14/3</f>
        <v>8</v>
      </c>
      <c r="L12" s="12">
        <f t="shared" si="0"/>
        <v>7.6</v>
      </c>
    </row>
    <row r="13" spans="1:12" ht="18.75" customHeight="1">
      <c r="A13" s="53"/>
      <c r="B13" s="42" t="s">
        <v>4</v>
      </c>
      <c r="C13" s="10">
        <v>12</v>
      </c>
      <c r="D13" s="11">
        <v>12</v>
      </c>
      <c r="E13" s="11">
        <v>12</v>
      </c>
      <c r="F13" s="12">
        <f t="shared" si="1"/>
        <v>12</v>
      </c>
      <c r="G13" s="10">
        <v>12</v>
      </c>
      <c r="H13" s="11">
        <f>H14-H12</f>
        <v>16</v>
      </c>
      <c r="I13" s="11">
        <f>I14-I12</f>
        <v>16</v>
      </c>
      <c r="J13" s="11">
        <f>J14-J12</f>
        <v>16</v>
      </c>
      <c r="K13" s="11">
        <f>K14-K12</f>
        <v>16</v>
      </c>
      <c r="L13" s="12">
        <f t="shared" si="0"/>
        <v>15.2</v>
      </c>
    </row>
    <row r="14" spans="1:12" ht="18.75" customHeight="1">
      <c r="A14" s="53"/>
      <c r="B14" s="43" t="s">
        <v>5</v>
      </c>
      <c r="C14" s="10">
        <f>C12+C13</f>
        <v>18</v>
      </c>
      <c r="D14" s="11">
        <f>D12+D13</f>
        <v>18</v>
      </c>
      <c r="E14" s="11">
        <f>E12+E13</f>
        <v>18</v>
      </c>
      <c r="F14" s="12">
        <f t="shared" si="1"/>
        <v>18</v>
      </c>
      <c r="G14" s="20">
        <f>G15*G11</f>
        <v>18.02</v>
      </c>
      <c r="H14" s="11">
        <v>24</v>
      </c>
      <c r="I14" s="11">
        <v>24</v>
      </c>
      <c r="J14" s="11">
        <v>24</v>
      </c>
      <c r="K14" s="11">
        <v>24</v>
      </c>
      <c r="L14" s="12">
        <f>(+I14+J14+K14)/3</f>
        <v>24</v>
      </c>
    </row>
    <row r="15" spans="1:12" ht="18.75" customHeight="1" thickBot="1">
      <c r="A15" s="54"/>
      <c r="B15" s="44" t="s">
        <v>6</v>
      </c>
      <c r="C15" s="14">
        <f>C14/C11</f>
        <v>0.04838709677419355</v>
      </c>
      <c r="D15" s="15">
        <f>D14/D11</f>
        <v>0.052941176470588235</v>
      </c>
      <c r="E15" s="15">
        <f>E14/E11</f>
        <v>0.052941176470588235</v>
      </c>
      <c r="F15" s="16">
        <f>F14/F11</f>
        <v>0.05133079847908745</v>
      </c>
      <c r="G15" s="17">
        <v>0.053</v>
      </c>
      <c r="H15" s="18">
        <v>0.053</v>
      </c>
      <c r="I15" s="18">
        <v>0.053</v>
      </c>
      <c r="J15" s="18">
        <v>0.053</v>
      </c>
      <c r="K15" s="18">
        <v>0.053</v>
      </c>
      <c r="L15" s="19">
        <f aca="true" t="shared" si="2" ref="L15:L21">(G15+H15+I15+J15+K15)/5</f>
        <v>0.053000000000000005</v>
      </c>
    </row>
    <row r="16" spans="1:12" ht="18.75" customHeight="1">
      <c r="A16" s="52" t="s">
        <v>10</v>
      </c>
      <c r="B16" s="41" t="s">
        <v>2</v>
      </c>
      <c r="C16" s="7">
        <v>437</v>
      </c>
      <c r="D16" s="8">
        <v>447</v>
      </c>
      <c r="E16" s="8">
        <v>431</v>
      </c>
      <c r="F16" s="9">
        <f aca="true" t="shared" si="3" ref="F16:F21">(+C16+D16+E16)/3</f>
        <v>438.3333333333333</v>
      </c>
      <c r="G16" s="7">
        <v>394</v>
      </c>
      <c r="H16" s="8">
        <v>400</v>
      </c>
      <c r="I16" s="8">
        <v>400</v>
      </c>
      <c r="J16" s="8">
        <v>400</v>
      </c>
      <c r="K16" s="8">
        <v>400</v>
      </c>
      <c r="L16" s="9">
        <f t="shared" si="2"/>
        <v>398.8</v>
      </c>
    </row>
    <row r="17" spans="1:12" ht="18.75" customHeight="1">
      <c r="A17" s="53"/>
      <c r="B17" s="43" t="s">
        <v>7</v>
      </c>
      <c r="C17" s="10">
        <v>22</v>
      </c>
      <c r="D17" s="11">
        <v>32</v>
      </c>
      <c r="E17" s="11">
        <v>42</v>
      </c>
      <c r="F17" s="22">
        <f t="shared" si="3"/>
        <v>32</v>
      </c>
      <c r="G17" s="10">
        <v>41</v>
      </c>
      <c r="H17" s="11">
        <f>H16*H18</f>
        <v>42</v>
      </c>
      <c r="I17" s="11">
        <f>I16*I18</f>
        <v>42</v>
      </c>
      <c r="J17" s="11">
        <f>J16*J18</f>
        <v>42</v>
      </c>
      <c r="K17" s="11">
        <f>K16*K18</f>
        <v>42</v>
      </c>
      <c r="L17" s="12">
        <f t="shared" si="2"/>
        <v>41.8</v>
      </c>
    </row>
    <row r="18" spans="1:12" ht="18.75" customHeight="1" thickBot="1">
      <c r="A18" s="54"/>
      <c r="B18" s="44" t="s">
        <v>6</v>
      </c>
      <c r="C18" s="14">
        <f>C17/C16</f>
        <v>0.05034324942791762</v>
      </c>
      <c r="D18" s="15">
        <f>D17/D16</f>
        <v>0.07158836689038031</v>
      </c>
      <c r="E18" s="15">
        <f>E17/E16</f>
        <v>0.09744779582366589</v>
      </c>
      <c r="F18" s="19">
        <f t="shared" si="3"/>
        <v>0.07312647071398794</v>
      </c>
      <c r="G18" s="14">
        <f>G17/G16</f>
        <v>0.10406091370558376</v>
      </c>
      <c r="H18" s="18">
        <v>0.105</v>
      </c>
      <c r="I18" s="18">
        <v>0.105</v>
      </c>
      <c r="J18" s="18">
        <v>0.105</v>
      </c>
      <c r="K18" s="18">
        <v>0.105</v>
      </c>
      <c r="L18" s="19">
        <f t="shared" si="2"/>
        <v>0.10481218274111674</v>
      </c>
    </row>
    <row r="19" spans="1:12" ht="18.75" customHeight="1">
      <c r="A19" s="52" t="s">
        <v>11</v>
      </c>
      <c r="B19" s="41" t="s">
        <v>2</v>
      </c>
      <c r="C19" s="7">
        <v>156</v>
      </c>
      <c r="D19" s="8">
        <v>180</v>
      </c>
      <c r="E19" s="8">
        <v>185</v>
      </c>
      <c r="F19" s="9">
        <f t="shared" si="3"/>
        <v>173.66666666666666</v>
      </c>
      <c r="G19" s="7">
        <v>202</v>
      </c>
      <c r="H19" s="8">
        <v>210</v>
      </c>
      <c r="I19" s="8">
        <v>210</v>
      </c>
      <c r="J19" s="8">
        <v>210</v>
      </c>
      <c r="K19" s="8">
        <v>210</v>
      </c>
      <c r="L19" s="9">
        <f t="shared" si="2"/>
        <v>208.4</v>
      </c>
    </row>
    <row r="20" spans="1:12" ht="18.75" customHeight="1">
      <c r="A20" s="53"/>
      <c r="B20" s="43" t="s">
        <v>7</v>
      </c>
      <c r="C20" s="10">
        <v>18</v>
      </c>
      <c r="D20" s="11">
        <v>20</v>
      </c>
      <c r="E20" s="11">
        <v>18</v>
      </c>
      <c r="F20" s="12">
        <f t="shared" si="3"/>
        <v>18.666666666666668</v>
      </c>
      <c r="G20" s="10">
        <v>26</v>
      </c>
      <c r="H20" s="13">
        <f>H21*H19</f>
        <v>27.09</v>
      </c>
      <c r="I20" s="13">
        <f>I21*I19</f>
        <v>27.09</v>
      </c>
      <c r="J20" s="13">
        <f>J21*J19</f>
        <v>27.09</v>
      </c>
      <c r="K20" s="13">
        <f>K21*K19</f>
        <v>27.09</v>
      </c>
      <c r="L20" s="12">
        <f t="shared" si="2"/>
        <v>26.872000000000003</v>
      </c>
    </row>
    <row r="21" spans="1:12" ht="18.75" customHeight="1" thickBot="1">
      <c r="A21" s="54"/>
      <c r="B21" s="45" t="s">
        <v>6</v>
      </c>
      <c r="C21" s="14">
        <f>C20/C19</f>
        <v>0.11538461538461539</v>
      </c>
      <c r="D21" s="15">
        <f>D20/D19</f>
        <v>0.1111111111111111</v>
      </c>
      <c r="E21" s="15">
        <f>E20/E19</f>
        <v>0.0972972972972973</v>
      </c>
      <c r="F21" s="21">
        <f t="shared" si="3"/>
        <v>0.10793100793100792</v>
      </c>
      <c r="G21" s="17">
        <f>G20/G19</f>
        <v>0.12871287128712872</v>
      </c>
      <c r="H21" s="18">
        <v>0.129</v>
      </c>
      <c r="I21" s="18">
        <v>0.129</v>
      </c>
      <c r="J21" s="18">
        <v>0.129</v>
      </c>
      <c r="K21" s="18">
        <v>0.129</v>
      </c>
      <c r="L21" s="19">
        <f t="shared" si="2"/>
        <v>0.12894257425742575</v>
      </c>
    </row>
    <row r="22" spans="1:2" ht="18.75" customHeight="1">
      <c r="A22" s="27"/>
      <c r="B22" s="23"/>
    </row>
    <row r="23" spans="1:2" ht="18.75" customHeight="1">
      <c r="A23" s="27"/>
      <c r="B23" s="23"/>
    </row>
    <row r="24" ht="18.75" customHeight="1">
      <c r="B24" s="23"/>
    </row>
    <row r="25" ht="18.75" customHeight="1">
      <c r="B25" s="23"/>
    </row>
    <row r="26" ht="18.75" customHeight="1">
      <c r="B26" s="23"/>
    </row>
    <row r="27" ht="18.75" customHeight="1">
      <c r="B27" s="23"/>
    </row>
    <row r="28" ht="18.75" customHeight="1">
      <c r="B28" s="23"/>
    </row>
    <row r="29" ht="18.75" customHeight="1"/>
    <row r="30" ht="18.75" customHeight="1"/>
    <row r="31" ht="18.75" customHeight="1"/>
  </sheetData>
  <mergeCells count="7">
    <mergeCell ref="G1:L1"/>
    <mergeCell ref="C1:F1"/>
    <mergeCell ref="A11:A15"/>
    <mergeCell ref="A16:A18"/>
    <mergeCell ref="A19:A21"/>
    <mergeCell ref="A8:A10"/>
    <mergeCell ref="A3:A7"/>
  </mergeCells>
  <printOptions/>
  <pageMargins left="0.44" right="0.45" top="0.54" bottom="0.2" header="0.23" footer="0.16"/>
  <pageSetup horizontalDpi="600" verticalDpi="600" orientation="landscape" paperSize="9" scale="70" r:id="rId2"/>
  <headerFooter alignWithMargins="0">
    <oddHeader xml:space="preserve">&amp;C&amp;"Arial,Gras"&amp;14ANNEXE 2 
AVANCEMENT DES PERSONNELS ADMINISTRATIFS D'ADMINISTRATION CENTRALE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="75" zoomScaleNormal="75" zoomScaleSheetLayoutView="75" workbookViewId="0" topLeftCell="C1">
      <selection activeCell="L6" sqref="L6"/>
    </sheetView>
  </sheetViews>
  <sheetFormatPr defaultColWidth="11.421875" defaultRowHeight="12.75"/>
  <cols>
    <col min="1" max="1" width="23.57421875" style="28" customWidth="1"/>
    <col min="2" max="2" width="25.7109375" style="2" bestFit="1" customWidth="1"/>
    <col min="3" max="4" width="11.00390625" style="2" customWidth="1"/>
    <col min="5" max="5" width="15.28125" style="2" customWidth="1"/>
    <col min="6" max="6" width="18.00390625" style="2" customWidth="1"/>
    <col min="7" max="7" width="14.57421875" style="2" customWidth="1"/>
    <col min="8" max="8" width="14.421875" style="2" customWidth="1"/>
    <col min="9" max="9" width="15.00390625" style="2" bestFit="1" customWidth="1"/>
    <col min="10" max="10" width="14.28125" style="2" customWidth="1"/>
    <col min="11" max="11" width="14.7109375" style="2" customWidth="1"/>
    <col min="12" max="12" width="12.7109375" style="2" customWidth="1"/>
    <col min="13" max="16384" width="11.421875" style="2" customWidth="1"/>
  </cols>
  <sheetData>
    <row r="1" spans="3:12" ht="33.75" customHeight="1" thickBot="1">
      <c r="C1" s="58" t="s">
        <v>12</v>
      </c>
      <c r="D1" s="59"/>
      <c r="E1" s="59"/>
      <c r="F1" s="60"/>
      <c r="G1" s="58" t="s">
        <v>14</v>
      </c>
      <c r="H1" s="59"/>
      <c r="I1" s="59"/>
      <c r="J1" s="59"/>
      <c r="K1" s="59"/>
      <c r="L1" s="60"/>
    </row>
    <row r="2" spans="1:12" ht="29.25" customHeight="1" thickBot="1">
      <c r="A2" s="49" t="s">
        <v>16</v>
      </c>
      <c r="B2" s="47" t="s">
        <v>1</v>
      </c>
      <c r="C2" s="35">
        <v>2003</v>
      </c>
      <c r="D2" s="36">
        <v>2004</v>
      </c>
      <c r="E2" s="36">
        <v>2005</v>
      </c>
      <c r="F2" s="37" t="s">
        <v>13</v>
      </c>
      <c r="G2" s="35">
        <v>2006</v>
      </c>
      <c r="H2" s="36">
        <v>2007</v>
      </c>
      <c r="I2" s="36">
        <v>2008</v>
      </c>
      <c r="J2" s="36">
        <v>2009</v>
      </c>
      <c r="K2" s="36">
        <v>2010</v>
      </c>
      <c r="L2" s="37" t="s">
        <v>13</v>
      </c>
    </row>
    <row r="3" spans="1:12" ht="19.5" customHeight="1">
      <c r="A3" s="52" t="s">
        <v>0</v>
      </c>
      <c r="B3" s="6" t="s">
        <v>2</v>
      </c>
      <c r="C3" s="7">
        <v>1963</v>
      </c>
      <c r="D3" s="8">
        <v>1938</v>
      </c>
      <c r="E3" s="8">
        <v>1938</v>
      </c>
      <c r="F3" s="9">
        <f>(+C3+D3+E3)/3</f>
        <v>1946.3333333333333</v>
      </c>
      <c r="G3" s="7">
        <v>2000</v>
      </c>
      <c r="H3" s="8">
        <v>2000</v>
      </c>
      <c r="I3" s="8">
        <v>2000</v>
      </c>
      <c r="J3" s="8">
        <v>2000</v>
      </c>
      <c r="K3" s="8">
        <v>2000</v>
      </c>
      <c r="L3" s="9">
        <f aca="true" t="shared" si="0" ref="L3:L14">(G3+H3+I3+J3+K3)/5</f>
        <v>2000</v>
      </c>
    </row>
    <row r="4" spans="1:12" s="3" customFormat="1" ht="19.5" customHeight="1">
      <c r="A4" s="53"/>
      <c r="B4" s="5" t="s">
        <v>3</v>
      </c>
      <c r="C4" s="10">
        <v>11</v>
      </c>
      <c r="D4" s="29">
        <v>13</v>
      </c>
      <c r="E4" s="29">
        <v>14</v>
      </c>
      <c r="F4" s="12">
        <f>(+C4+D4+E4)/3</f>
        <v>12.666666666666666</v>
      </c>
      <c r="G4" s="10">
        <v>24</v>
      </c>
      <c r="H4" s="29">
        <f>H6/3</f>
        <v>50</v>
      </c>
      <c r="I4" s="29">
        <f>I6/3</f>
        <v>50</v>
      </c>
      <c r="J4" s="29">
        <f>J6/3</f>
        <v>50</v>
      </c>
      <c r="K4" s="29">
        <f>K6/3</f>
        <v>50</v>
      </c>
      <c r="L4" s="12">
        <f t="shared" si="0"/>
        <v>44.8</v>
      </c>
    </row>
    <row r="5" spans="1:12" s="3" customFormat="1" ht="19.5" customHeight="1">
      <c r="A5" s="53"/>
      <c r="B5" s="5" t="s">
        <v>4</v>
      </c>
      <c r="C5" s="31">
        <v>70</v>
      </c>
      <c r="D5" s="29">
        <v>65</v>
      </c>
      <c r="E5" s="29">
        <v>70</v>
      </c>
      <c r="F5" s="12">
        <f>(+C5+D5+E5)/3</f>
        <v>68.33333333333333</v>
      </c>
      <c r="G5" s="10">
        <v>121</v>
      </c>
      <c r="H5" s="29">
        <f>H6*2/3</f>
        <v>100</v>
      </c>
      <c r="I5" s="29">
        <f>I6*2/3</f>
        <v>100</v>
      </c>
      <c r="J5" s="29">
        <f>J6*2/3</f>
        <v>100</v>
      </c>
      <c r="K5" s="29">
        <f>K6*2/3</f>
        <v>100</v>
      </c>
      <c r="L5" s="12">
        <f t="shared" si="0"/>
        <v>104.2</v>
      </c>
    </row>
    <row r="6" spans="1:12" ht="19.5" customHeight="1">
      <c r="A6" s="53"/>
      <c r="B6" s="4" t="s">
        <v>5</v>
      </c>
      <c r="C6" s="10">
        <f>C4+C5</f>
        <v>81</v>
      </c>
      <c r="D6" s="11">
        <f>D4+D5</f>
        <v>78</v>
      </c>
      <c r="E6" s="11">
        <f>E4+E5</f>
        <v>84</v>
      </c>
      <c r="F6" s="12">
        <f>(+C6+D6+E6)/3</f>
        <v>81</v>
      </c>
      <c r="G6" s="10">
        <v>135</v>
      </c>
      <c r="H6" s="11">
        <f>H3*H7</f>
        <v>150</v>
      </c>
      <c r="I6" s="11">
        <f>I3*I7</f>
        <v>150</v>
      </c>
      <c r="J6" s="11">
        <f>J3*J7</f>
        <v>150</v>
      </c>
      <c r="K6" s="11">
        <f>K3*K7</f>
        <v>150</v>
      </c>
      <c r="L6" s="12">
        <f t="shared" si="0"/>
        <v>147</v>
      </c>
    </row>
    <row r="7" spans="1:16" ht="19.5" customHeight="1" thickBot="1">
      <c r="A7" s="54"/>
      <c r="B7" s="46" t="s">
        <v>6</v>
      </c>
      <c r="C7" s="14">
        <f>C6/C3</f>
        <v>0.041263372389200206</v>
      </c>
      <c r="D7" s="15">
        <f>D6/D3</f>
        <v>0.04024767801857585</v>
      </c>
      <c r="E7" s="15">
        <f>E6/E3</f>
        <v>0.043343653250773995</v>
      </c>
      <c r="F7" s="16">
        <f>F6/F3</f>
        <v>0.04161671519095736</v>
      </c>
      <c r="G7" s="14">
        <f>G6/G3</f>
        <v>0.0675</v>
      </c>
      <c r="H7" s="18">
        <v>0.075</v>
      </c>
      <c r="I7" s="18">
        <v>0.075</v>
      </c>
      <c r="J7" s="18">
        <v>0.075</v>
      </c>
      <c r="K7" s="18">
        <v>0.075</v>
      </c>
      <c r="L7" s="19">
        <f t="shared" si="0"/>
        <v>0.07350000000000001</v>
      </c>
      <c r="O7" s="2" t="s">
        <v>18</v>
      </c>
      <c r="P7" s="2" t="s">
        <v>19</v>
      </c>
    </row>
    <row r="8" spans="1:16" ht="19.5" customHeight="1">
      <c r="A8" s="52" t="s">
        <v>15</v>
      </c>
      <c r="B8" s="6" t="s">
        <v>2</v>
      </c>
      <c r="C8" s="7">
        <v>2373</v>
      </c>
      <c r="D8" s="8">
        <v>2452</v>
      </c>
      <c r="E8" s="8">
        <v>2505</v>
      </c>
      <c r="F8" s="9">
        <f>(+C8+D8+E8)/3</f>
        <v>2443.3333333333335</v>
      </c>
      <c r="G8" s="32">
        <v>2469</v>
      </c>
      <c r="H8" s="8">
        <v>2500</v>
      </c>
      <c r="I8" s="8">
        <v>2500</v>
      </c>
      <c r="J8" s="8">
        <v>2500</v>
      </c>
      <c r="K8" s="8">
        <v>2500</v>
      </c>
      <c r="L8" s="9">
        <f t="shared" si="0"/>
        <v>2493.8</v>
      </c>
      <c r="N8" s="2" t="s">
        <v>0</v>
      </c>
      <c r="O8" s="38">
        <v>0.04</v>
      </c>
      <c r="P8" s="39">
        <v>0.074</v>
      </c>
    </row>
    <row r="9" spans="1:16" ht="19.5" customHeight="1">
      <c r="A9" s="53"/>
      <c r="B9" s="4" t="s">
        <v>7</v>
      </c>
      <c r="C9" s="10">
        <v>67</v>
      </c>
      <c r="D9" s="11">
        <v>97</v>
      </c>
      <c r="E9" s="11">
        <v>100</v>
      </c>
      <c r="F9" s="12">
        <f>(+C9+D9+E9)/3</f>
        <v>88</v>
      </c>
      <c r="G9" s="10">
        <v>150</v>
      </c>
      <c r="H9" s="13">
        <f>H8*H10</f>
        <v>275</v>
      </c>
      <c r="I9" s="13">
        <f>I8*I10</f>
        <v>275</v>
      </c>
      <c r="J9" s="13">
        <f>J8*J10</f>
        <v>275</v>
      </c>
      <c r="K9" s="13">
        <f>K8*K10</f>
        <v>275</v>
      </c>
      <c r="L9" s="12">
        <f t="shared" si="0"/>
        <v>250</v>
      </c>
      <c r="N9" s="2" t="s">
        <v>8</v>
      </c>
      <c r="O9" s="39">
        <v>0.036</v>
      </c>
      <c r="P9" s="40">
        <v>0.1</v>
      </c>
    </row>
    <row r="10" spans="1:16" ht="19.5" customHeight="1" thickBot="1">
      <c r="A10" s="54"/>
      <c r="B10" s="46" t="s">
        <v>6</v>
      </c>
      <c r="C10" s="14">
        <f>C9/C8</f>
        <v>0.028234302570585755</v>
      </c>
      <c r="D10" s="15">
        <f>D9/D8</f>
        <v>0.039559543230016314</v>
      </c>
      <c r="E10" s="15">
        <f>E9/E8</f>
        <v>0.03992015968063872</v>
      </c>
      <c r="F10" s="33">
        <f>F9/F8</f>
        <v>0.036016371077762614</v>
      </c>
      <c r="G10" s="17">
        <v>0.065</v>
      </c>
      <c r="H10" s="15">
        <v>0.11</v>
      </c>
      <c r="I10" s="15">
        <v>0.11</v>
      </c>
      <c r="J10" s="15">
        <v>0.11</v>
      </c>
      <c r="K10" s="15">
        <v>0.11</v>
      </c>
      <c r="L10" s="34">
        <f t="shared" si="0"/>
        <v>0.101</v>
      </c>
      <c r="N10" s="2" t="s">
        <v>9</v>
      </c>
      <c r="O10" s="38">
        <v>0.03</v>
      </c>
      <c r="P10" s="39">
        <v>0.05</v>
      </c>
    </row>
    <row r="11" spans="1:16" ht="19.5" customHeight="1">
      <c r="A11" s="52" t="s">
        <v>9</v>
      </c>
      <c r="B11" s="6" t="s">
        <v>2</v>
      </c>
      <c r="C11" s="7">
        <v>3700</v>
      </c>
      <c r="D11" s="8">
        <v>3709</v>
      </c>
      <c r="E11" s="8">
        <v>3852</v>
      </c>
      <c r="F11" s="9">
        <f>(+C11+D11+E11)/3</f>
        <v>3753.6666666666665</v>
      </c>
      <c r="G11" s="7">
        <v>3622</v>
      </c>
      <c r="H11" s="8">
        <v>3650</v>
      </c>
      <c r="I11" s="8">
        <v>3650</v>
      </c>
      <c r="J11" s="8">
        <v>3650</v>
      </c>
      <c r="K11" s="8">
        <v>3650</v>
      </c>
      <c r="L11" s="9">
        <f t="shared" si="0"/>
        <v>3644.4</v>
      </c>
      <c r="N11" s="2" t="s">
        <v>10</v>
      </c>
      <c r="O11" s="39">
        <v>0.055</v>
      </c>
      <c r="P11" s="39">
        <v>0.1</v>
      </c>
    </row>
    <row r="12" spans="1:16" ht="19.5" customHeight="1">
      <c r="A12" s="53"/>
      <c r="B12" s="5" t="s">
        <v>3</v>
      </c>
      <c r="C12" s="10">
        <v>16</v>
      </c>
      <c r="D12" s="11">
        <v>24</v>
      </c>
      <c r="E12" s="11">
        <v>55</v>
      </c>
      <c r="F12" s="12">
        <f>(+C12+D12+E12)/3</f>
        <v>31.666666666666668</v>
      </c>
      <c r="G12" s="31">
        <v>55</v>
      </c>
      <c r="H12" s="30">
        <f>H14/3</f>
        <v>64.48333333333333</v>
      </c>
      <c r="I12" s="30">
        <f>I14/3</f>
        <v>64.48333333333333</v>
      </c>
      <c r="J12" s="30">
        <f>J14/3</f>
        <v>64.48333333333333</v>
      </c>
      <c r="K12" s="30">
        <f>K14/3</f>
        <v>64.48333333333333</v>
      </c>
      <c r="L12" s="12">
        <f t="shared" si="0"/>
        <v>62.586666666666666</v>
      </c>
      <c r="N12" s="2" t="s">
        <v>11</v>
      </c>
      <c r="O12" s="38">
        <v>0.07</v>
      </c>
      <c r="P12" s="39">
        <v>0.12</v>
      </c>
    </row>
    <row r="13" spans="1:12" ht="19.5" customHeight="1">
      <c r="A13" s="53"/>
      <c r="B13" s="5" t="s">
        <v>4</v>
      </c>
      <c r="C13" s="10">
        <v>32</v>
      </c>
      <c r="D13" s="11">
        <v>49</v>
      </c>
      <c r="E13" s="11">
        <v>109</v>
      </c>
      <c r="F13" s="12">
        <f>(+C13+D13+E13)/3</f>
        <v>63.333333333333336</v>
      </c>
      <c r="G13" s="31">
        <v>110</v>
      </c>
      <c r="H13" s="30">
        <f>H14-H12</f>
        <v>128.96666666666664</v>
      </c>
      <c r="I13" s="30">
        <f>I14-I12</f>
        <v>128.96666666666664</v>
      </c>
      <c r="J13" s="30">
        <f>J14-J12</f>
        <v>128.96666666666664</v>
      </c>
      <c r="K13" s="30">
        <f>K14-K12</f>
        <v>128.96666666666664</v>
      </c>
      <c r="L13" s="12">
        <f t="shared" si="0"/>
        <v>125.17333333333332</v>
      </c>
    </row>
    <row r="14" spans="1:12" ht="19.5" customHeight="1">
      <c r="A14" s="53"/>
      <c r="B14" s="4" t="s">
        <v>5</v>
      </c>
      <c r="C14" s="10">
        <f>C12+C13</f>
        <v>48</v>
      </c>
      <c r="D14" s="11">
        <f>D12+D13</f>
        <v>73</v>
      </c>
      <c r="E14" s="11">
        <f>E12+E13</f>
        <v>164</v>
      </c>
      <c r="F14" s="12">
        <f>(+C14+D14+E14)/3</f>
        <v>95</v>
      </c>
      <c r="G14" s="10">
        <f>SUM(G12:G13)</f>
        <v>165</v>
      </c>
      <c r="H14" s="13">
        <f>H11*H15</f>
        <v>193.45</v>
      </c>
      <c r="I14" s="13">
        <f>I11*I15</f>
        <v>193.45</v>
      </c>
      <c r="J14" s="13">
        <f>J11*J15</f>
        <v>193.45</v>
      </c>
      <c r="K14" s="13">
        <f>K11*K15</f>
        <v>193.45</v>
      </c>
      <c r="L14" s="12">
        <f t="shared" si="0"/>
        <v>187.76</v>
      </c>
    </row>
    <row r="15" spans="1:12" ht="19.5" customHeight="1" thickBot="1">
      <c r="A15" s="54"/>
      <c r="B15" s="46" t="s">
        <v>6</v>
      </c>
      <c r="C15" s="17">
        <f aca="true" t="shared" si="1" ref="C15:L15">C14/C11</f>
        <v>0.012972972972972972</v>
      </c>
      <c r="D15" s="15">
        <f t="shared" si="1"/>
        <v>0.019681854947425182</v>
      </c>
      <c r="E15" s="15">
        <f t="shared" si="1"/>
        <v>0.04257528556593977</v>
      </c>
      <c r="F15" s="16">
        <f t="shared" si="1"/>
        <v>0.025308587159222094</v>
      </c>
      <c r="G15" s="17">
        <f>G14/G11</f>
        <v>0.04555494202098288</v>
      </c>
      <c r="H15" s="18">
        <v>0.053</v>
      </c>
      <c r="I15" s="18">
        <v>0.053</v>
      </c>
      <c r="J15" s="18">
        <v>0.053</v>
      </c>
      <c r="K15" s="18">
        <v>0.053</v>
      </c>
      <c r="L15" s="16">
        <f t="shared" si="1"/>
        <v>0.05152014048951816</v>
      </c>
    </row>
    <row r="16" spans="1:12" ht="19.5" customHeight="1">
      <c r="A16" s="52" t="s">
        <v>10</v>
      </c>
      <c r="B16" s="6" t="s">
        <v>2</v>
      </c>
      <c r="C16" s="7">
        <v>6217</v>
      </c>
      <c r="D16" s="8">
        <v>6434</v>
      </c>
      <c r="E16" s="8">
        <v>6543</v>
      </c>
      <c r="F16" s="9">
        <f>(+C16+D16+E16)/3</f>
        <v>6398</v>
      </c>
      <c r="G16" s="7">
        <v>6665</v>
      </c>
      <c r="H16" s="8">
        <v>6700</v>
      </c>
      <c r="I16" s="8">
        <v>6700</v>
      </c>
      <c r="J16" s="8">
        <v>6700</v>
      </c>
      <c r="K16" s="8">
        <v>6700</v>
      </c>
      <c r="L16" s="9">
        <f>(G16+H16+I16+J16+K16)/5</f>
        <v>6693</v>
      </c>
    </row>
    <row r="17" spans="1:12" ht="19.5" customHeight="1">
      <c r="A17" s="53"/>
      <c r="B17" s="4" t="s">
        <v>7</v>
      </c>
      <c r="C17" s="10">
        <v>350</v>
      </c>
      <c r="D17" s="11">
        <v>350</v>
      </c>
      <c r="E17" s="11">
        <v>350</v>
      </c>
      <c r="F17" s="12">
        <f>(+C17+D17+E17)/3</f>
        <v>350</v>
      </c>
      <c r="G17" s="10">
        <v>450</v>
      </c>
      <c r="H17" s="13">
        <f>H16*H18</f>
        <v>703.5</v>
      </c>
      <c r="I17" s="13">
        <f>I16*I18</f>
        <v>703.5</v>
      </c>
      <c r="J17" s="13">
        <f>J16*J18</f>
        <v>703.5</v>
      </c>
      <c r="K17" s="13">
        <f>K16*K18</f>
        <v>703.5</v>
      </c>
      <c r="L17" s="12">
        <f>(G17+H17+I17+J17+K17)/5</f>
        <v>652.8</v>
      </c>
    </row>
    <row r="18" spans="1:12" ht="19.5" customHeight="1" thickBot="1">
      <c r="A18" s="54"/>
      <c r="B18" s="46" t="s">
        <v>6</v>
      </c>
      <c r="C18" s="17">
        <f>C17/C16</f>
        <v>0.056297249477239825</v>
      </c>
      <c r="D18" s="18">
        <f>D17/D16</f>
        <v>0.05439850792663973</v>
      </c>
      <c r="E18" s="18">
        <f>E17/E16</f>
        <v>0.05349228182790769</v>
      </c>
      <c r="F18" s="33">
        <f>F17/F16</f>
        <v>0.05470459518599562</v>
      </c>
      <c r="G18" s="14">
        <f>G17/G16</f>
        <v>0.06751687921980495</v>
      </c>
      <c r="H18" s="18">
        <v>0.105</v>
      </c>
      <c r="I18" s="18">
        <v>0.105</v>
      </c>
      <c r="J18" s="18">
        <v>0.105</v>
      </c>
      <c r="K18" s="18">
        <v>0.105</v>
      </c>
      <c r="L18" s="16">
        <f>L17/L16</f>
        <v>0.0975347377857463</v>
      </c>
    </row>
    <row r="19" spans="1:12" ht="19.5" customHeight="1">
      <c r="A19" s="52" t="s">
        <v>11</v>
      </c>
      <c r="B19" s="6" t="s">
        <v>2</v>
      </c>
      <c r="C19" s="7">
        <v>2736</v>
      </c>
      <c r="D19" s="8">
        <v>2879</v>
      </c>
      <c r="E19" s="8">
        <v>2995</v>
      </c>
      <c r="F19" s="9">
        <f>(+C19+D19+E19)/3</f>
        <v>2870</v>
      </c>
      <c r="G19" s="7">
        <v>3081</v>
      </c>
      <c r="H19" s="8">
        <v>3100</v>
      </c>
      <c r="I19" s="8">
        <v>3100</v>
      </c>
      <c r="J19" s="8">
        <v>3100</v>
      </c>
      <c r="K19" s="8">
        <v>3100</v>
      </c>
      <c r="L19" s="9">
        <f>(G19+H19+I19+J19+K19)/5</f>
        <v>3096.2</v>
      </c>
    </row>
    <row r="20" spans="1:12" ht="19.5" customHeight="1">
      <c r="A20" s="53"/>
      <c r="B20" s="4" t="s">
        <v>7</v>
      </c>
      <c r="C20" s="10">
        <v>201</v>
      </c>
      <c r="D20" s="11">
        <v>193</v>
      </c>
      <c r="E20" s="11">
        <v>200</v>
      </c>
      <c r="F20" s="12">
        <f>(+C20+D20+E20)/3</f>
        <v>198</v>
      </c>
      <c r="G20" s="10">
        <v>230</v>
      </c>
      <c r="H20" s="13">
        <f>H19*H21</f>
        <v>399.90000000000003</v>
      </c>
      <c r="I20" s="13">
        <f>I19*I21</f>
        <v>399.90000000000003</v>
      </c>
      <c r="J20" s="13">
        <f>J19*J21</f>
        <v>399.90000000000003</v>
      </c>
      <c r="K20" s="13">
        <f>K19*K21</f>
        <v>399.90000000000003</v>
      </c>
      <c r="L20" s="12">
        <f>(G20+H20+I20+J20+K20)/5</f>
        <v>365.9200000000001</v>
      </c>
    </row>
    <row r="21" spans="1:12" ht="19.5" customHeight="1" thickBot="1">
      <c r="A21" s="54"/>
      <c r="B21" s="46" t="s">
        <v>6</v>
      </c>
      <c r="C21" s="14">
        <f>C20/C19</f>
        <v>0.07346491228070176</v>
      </c>
      <c r="D21" s="15">
        <f>D20/D19</f>
        <v>0.06703716568252865</v>
      </c>
      <c r="E21" s="15">
        <f>E20/E19</f>
        <v>0.0667779632721202</v>
      </c>
      <c r="F21" s="21">
        <f>(+C21+D21+E21)/3</f>
        <v>0.0690933470784502</v>
      </c>
      <c r="G21" s="17">
        <f>G20/G19</f>
        <v>0.07465108730931516</v>
      </c>
      <c r="H21" s="18">
        <v>0.129</v>
      </c>
      <c r="I21" s="18">
        <v>0.129</v>
      </c>
      <c r="J21" s="18">
        <v>0.129</v>
      </c>
      <c r="K21" s="18">
        <v>0.129</v>
      </c>
      <c r="L21" s="16">
        <f>L20/L19</f>
        <v>0.11818357987210132</v>
      </c>
    </row>
  </sheetData>
  <mergeCells count="7">
    <mergeCell ref="G1:L1"/>
    <mergeCell ref="A3:A7"/>
    <mergeCell ref="C1:F1"/>
    <mergeCell ref="A19:A21"/>
    <mergeCell ref="A16:A18"/>
    <mergeCell ref="A11:A15"/>
    <mergeCell ref="A8:A10"/>
  </mergeCells>
  <printOptions/>
  <pageMargins left="0.35" right="0.34" top="0.61" bottom="0.23" header="0.3" footer="0.19"/>
  <pageSetup horizontalDpi="600" verticalDpi="600" orientation="landscape" paperSize="9" scale="70" r:id="rId2"/>
  <headerFooter alignWithMargins="0">
    <oddHeader>&amp;C&amp;"Arial,Gras"&amp;14ANNEXE 2
 AVANCEMENT DES PERSONNELS ADMINISTRATIFS DE PREFECTURES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l'intérieur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DIR-AUJALEU-G</dc:creator>
  <cp:keywords/>
  <dc:description/>
  <cp:lastModifiedBy>DIR-AUJALEU-G</cp:lastModifiedBy>
  <cp:lastPrinted>2006-06-27T17:26:18Z</cp:lastPrinted>
  <dcterms:created xsi:type="dcterms:W3CDTF">2006-02-21T10:57:32Z</dcterms:created>
  <dcterms:modified xsi:type="dcterms:W3CDTF">2006-03-02T18:27:18Z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