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synthese" sheetId="1" r:id="rId1"/>
  </sheets>
  <externalReferences>
    <externalReference r:id="rId4"/>
  </externalReferences>
  <definedNames>
    <definedName name="_xlnm.Print_Area" localSheetId="0">'synthese'!$A$1:$H$71</definedName>
  </definedNames>
  <calcPr fullCalcOnLoad="1"/>
</workbook>
</file>

<file path=xl/sharedStrings.xml><?xml version="1.0" encoding="utf-8"?>
<sst xmlns="http://schemas.openxmlformats.org/spreadsheetml/2006/main" count="29" uniqueCount="12">
  <si>
    <t>1) Synthèse des promotions et avancements en ADMINISTRATION CENTRALE</t>
  </si>
  <si>
    <t>Catégorie C</t>
  </si>
  <si>
    <t>Catégorie B</t>
  </si>
  <si>
    <t>Catégorie A</t>
  </si>
  <si>
    <t>TOTAL</t>
  </si>
  <si>
    <t>Nb de promotions de 2001 à 2005</t>
  </si>
  <si>
    <t xml:space="preserve">Nb de promotions prévues de 2006 à 2010 </t>
  </si>
  <si>
    <t>Différence</t>
  </si>
  <si>
    <t>Taux de progression</t>
  </si>
  <si>
    <t>2)  Synthèse des promotions  et avancements en PREFECTURE</t>
  </si>
  <si>
    <t>3)  SYNTHESE GENERALE des promotions  et avancements (préfectures et administration centrale)</t>
  </si>
  <si>
    <t>ANNEXE 3 SYNTHESE DES PROMOTIONS ET DES AVANCEMENTS PAR CATEGORIE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</si>
</sst>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9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25"/>
      <name val="Arial"/>
      <family val="0"/>
    </font>
    <font>
      <sz val="9.25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9" fontId="2" fillId="2" borderId="1" xfId="19" applyFont="1" applyFill="1" applyBorder="1" applyAlignment="1">
      <alignment horizontal="right" vertical="center"/>
    </xf>
    <xf numFmtId="9" fontId="2" fillId="2" borderId="1" xfId="19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19" applyFont="1" applyFill="1" applyBorder="1" applyAlignment="1">
      <alignment horizontal="center" vertical="center"/>
    </xf>
    <xf numFmtId="9" fontId="2" fillId="0" borderId="0" xfId="1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9" fontId="2" fillId="2" borderId="3" xfId="19" applyFont="1" applyFill="1" applyBorder="1" applyAlignment="1">
      <alignment horizontal="right" vertical="center"/>
    </xf>
    <xf numFmtId="9" fontId="2" fillId="2" borderId="3" xfId="1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SYNTHESE - Nombre total  de promotions et avancements (préfectures et administration centrale)  - Réalisé (2001/2005) / Prévu (2006-2010)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425"/>
          <c:w val="0.701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synthese!$A$42</c:f>
              <c:strCache>
                <c:ptCount val="1"/>
                <c:pt idx="0">
                  <c:v>Nb de promotions de 2001 à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synthese!$C$41:$E$41</c:f>
              <c:strCache/>
            </c:strRef>
          </c:cat>
          <c:val>
            <c:numRef>
              <c:f>synthese!$C$42:$E$42</c:f>
              <c:numCache/>
            </c:numRef>
          </c:val>
        </c:ser>
        <c:ser>
          <c:idx val="1"/>
          <c:order val="1"/>
          <c:tx>
            <c:strRef>
              <c:f>synthese!$A$43</c:f>
              <c:strCache>
                <c:ptCount val="1"/>
                <c:pt idx="0">
                  <c:v>Nb de promotions prévues de 2006 à 2010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synthese!$C$41:$E$41</c:f>
              <c:strCache/>
            </c:strRef>
          </c:cat>
          <c:val>
            <c:numRef>
              <c:f>synthese!$C$43:$E$43</c:f>
              <c:numCache/>
            </c:numRef>
          </c:val>
        </c:ser>
        <c:axId val="20382861"/>
        <c:axId val="49228022"/>
      </c:bar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228022"/>
        <c:crosses val="autoZero"/>
        <c:auto val="1"/>
        <c:lblOffset val="100"/>
        <c:noMultiLvlLbl val="0"/>
      </c:catAx>
      <c:valAx>
        <c:axId val="49228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2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3145"/>
          <c:w val="0.253"/>
          <c:h val="0.48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Nombre de promotions et avancements  en PREFECTURE - Réalisé (2001/2005) / Prévu (2006/2010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15"/>
          <c:w val="0.703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synthese!$A$22</c:f>
              <c:strCache>
                <c:ptCount val="1"/>
                <c:pt idx="0">
                  <c:v>Nb de promotions de 2001 à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synthese!$C$21:$E$21</c:f>
              <c:strCache/>
            </c:strRef>
          </c:cat>
          <c:val>
            <c:numRef>
              <c:f>synthese!$C$22:$E$22</c:f>
              <c:numCache/>
            </c:numRef>
          </c:val>
        </c:ser>
        <c:ser>
          <c:idx val="1"/>
          <c:order val="1"/>
          <c:tx>
            <c:strRef>
              <c:f>synthese!$A$23</c:f>
              <c:strCache>
                <c:ptCount val="1"/>
                <c:pt idx="0">
                  <c:v>Nb de promotions prévues de 2006 à 2010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synthese!$C$21:$E$21</c:f>
              <c:strCache/>
            </c:strRef>
          </c:cat>
          <c:val>
            <c:numRef>
              <c:f>synthese!$C$23:$E$23</c:f>
              <c:numCache/>
            </c:numRef>
          </c:val>
        </c:ser>
        <c:axId val="40399015"/>
        <c:axId val="28046816"/>
      </c:bar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9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33575"/>
          <c:w val="0.251"/>
          <c:h val="0.42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Nombre de promotions et avancements en ADMINISTRATION CENTRALE  - Réalisé (2001/2005) / Prévu (2006-2010)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775"/>
          <c:w val="0.703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synthese!$A$6</c:f>
              <c:strCache>
                <c:ptCount val="1"/>
                <c:pt idx="0">
                  <c:v>Nb de promotions de 2001 à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synthese!$C$5:$E$5</c:f>
              <c:strCache/>
            </c:strRef>
          </c:cat>
          <c:val>
            <c:numRef>
              <c:f>synthese!$C$6:$E$6</c:f>
              <c:numCache/>
            </c:numRef>
          </c:val>
        </c:ser>
        <c:ser>
          <c:idx val="1"/>
          <c:order val="1"/>
          <c:tx>
            <c:strRef>
              <c:f>synthese!$A$7</c:f>
              <c:strCache>
                <c:ptCount val="1"/>
                <c:pt idx="0">
                  <c:v>Nb de promotions prévues de 2006 à 2010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synthese!$C$5:$E$5</c:f>
              <c:strCache/>
            </c:strRef>
          </c:cat>
          <c:val>
            <c:numRef>
              <c:f>synthese!$C$7:$E$7</c:f>
              <c:numCache/>
            </c:numRef>
          </c:val>
        </c:ser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99594"/>
        <c:crosses val="autoZero"/>
        <c:auto val="1"/>
        <c:lblOffset val="100"/>
        <c:noMultiLvlLbl val="0"/>
      </c:catAx>
      <c:valAx>
        <c:axId val="571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34175"/>
          <c:w val="0.2515"/>
          <c:h val="0.4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85725</xdr:rowOff>
    </xdr:from>
    <xdr:to>
      <xdr:col>6</xdr:col>
      <xdr:colOff>9525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47625" y="15116175"/>
        <a:ext cx="61817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25</xdr:row>
      <xdr:rowOff>66675</xdr:rowOff>
    </xdr:from>
    <xdr:to>
      <xdr:col>6</xdr:col>
      <xdr:colOff>38100</xdr:colOff>
      <xdr:row>35</xdr:row>
      <xdr:rowOff>209550</xdr:rowOff>
    </xdr:to>
    <xdr:graphicFrame>
      <xdr:nvGraphicFramePr>
        <xdr:cNvPr id="2" name="Chart 2"/>
        <xdr:cNvGraphicFramePr/>
      </xdr:nvGraphicFramePr>
      <xdr:xfrm>
        <a:off x="28575" y="8477250"/>
        <a:ext cx="62293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104775</xdr:rowOff>
    </xdr:from>
    <xdr:to>
      <xdr:col>6</xdr:col>
      <xdr:colOff>28575</xdr:colOff>
      <xdr:row>17</xdr:row>
      <xdr:rowOff>295275</xdr:rowOff>
    </xdr:to>
    <xdr:graphicFrame>
      <xdr:nvGraphicFramePr>
        <xdr:cNvPr id="3" name="Chart 3"/>
        <xdr:cNvGraphicFramePr/>
      </xdr:nvGraphicFramePr>
      <xdr:xfrm>
        <a:off x="28575" y="2533650"/>
        <a:ext cx="62198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01nel\DIR\Aujaleu\fusion%20des%20corps\planrequalif\hypoth&#232;ses\REQUALIFsg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tail"/>
    </sheetNames>
    <sheetDataSet>
      <sheetData sheetId="0">
        <row r="8">
          <cell r="B8">
            <v>157</v>
          </cell>
          <cell r="C8">
            <v>96</v>
          </cell>
          <cell r="D8">
            <v>77</v>
          </cell>
          <cell r="E8">
            <v>23</v>
          </cell>
          <cell r="F8">
            <v>46</v>
          </cell>
          <cell r="G8">
            <v>8</v>
          </cell>
          <cell r="H8">
            <v>55</v>
          </cell>
        </row>
        <row r="9">
          <cell r="B9">
            <v>209</v>
          </cell>
          <cell r="C9">
            <v>134</v>
          </cell>
          <cell r="D9">
            <v>88</v>
          </cell>
          <cell r="E9">
            <v>38</v>
          </cell>
          <cell r="F9">
            <v>76</v>
          </cell>
          <cell r="G9">
            <v>19</v>
          </cell>
          <cell r="H9">
            <v>113</v>
          </cell>
        </row>
        <row r="19">
          <cell r="B19">
            <v>1748</v>
          </cell>
          <cell r="C19">
            <v>963</v>
          </cell>
          <cell r="D19">
            <v>469</v>
          </cell>
          <cell r="E19">
            <v>138</v>
          </cell>
          <cell r="F19">
            <v>276</v>
          </cell>
          <cell r="G19">
            <v>69</v>
          </cell>
          <cell r="H19">
            <v>345</v>
          </cell>
        </row>
        <row r="20">
          <cell r="B20">
            <v>3266</v>
          </cell>
          <cell r="C20">
            <v>1759</v>
          </cell>
          <cell r="D20">
            <v>1250</v>
          </cell>
          <cell r="E20">
            <v>311</v>
          </cell>
          <cell r="F20">
            <v>622</v>
          </cell>
          <cell r="G20">
            <v>124</v>
          </cell>
          <cell r="H20">
            <v>621</v>
          </cell>
        </row>
        <row r="29">
          <cell r="B29">
            <v>47</v>
          </cell>
          <cell r="C29">
            <v>26</v>
          </cell>
        </row>
        <row r="30">
          <cell r="B30">
            <v>96</v>
          </cell>
          <cell r="C30">
            <v>50</v>
          </cell>
        </row>
        <row r="37">
          <cell r="B37">
            <v>345</v>
          </cell>
          <cell r="C37">
            <v>142</v>
          </cell>
        </row>
        <row r="38">
          <cell r="B38">
            <v>550</v>
          </cell>
          <cell r="C38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80" zoomScaleSheetLayoutView="80" workbookViewId="0" topLeftCell="A1">
      <selection activeCell="A37" sqref="A37:H37"/>
    </sheetView>
  </sheetViews>
  <sheetFormatPr defaultColWidth="11.421875" defaultRowHeight="12.75"/>
  <cols>
    <col min="1" max="1" width="19.00390625" style="1" customWidth="1"/>
    <col min="2" max="2" width="13.140625" style="1" customWidth="1"/>
    <col min="3" max="6" width="15.28125" style="1" customWidth="1"/>
    <col min="7" max="16384" width="11.421875" style="1" customWidth="1"/>
  </cols>
  <sheetData>
    <row r="1" spans="1:8" ht="24.75" customHeight="1">
      <c r="A1" s="27" t="s">
        <v>11</v>
      </c>
      <c r="B1" s="27"/>
      <c r="C1" s="27"/>
      <c r="D1" s="27"/>
      <c r="E1" s="27"/>
      <c r="F1" s="27"/>
      <c r="G1" s="27"/>
      <c r="H1" s="27"/>
    </row>
    <row r="2" ht="9.75" customHeight="1">
      <c r="A2" s="2"/>
    </row>
    <row r="3" spans="1:8" ht="21.75" customHeight="1">
      <c r="A3" s="28" t="s">
        <v>0</v>
      </c>
      <c r="B3" s="28"/>
      <c r="C3" s="28"/>
      <c r="D3" s="28"/>
      <c r="E3" s="28"/>
      <c r="F3" s="28"/>
      <c r="G3" s="28"/>
      <c r="H3" s="28"/>
    </row>
    <row r="4" ht="9.75" customHeight="1">
      <c r="A4" s="2"/>
    </row>
    <row r="5" spans="1:6" ht="24.75" customHeight="1">
      <c r="A5" s="3"/>
      <c r="B5" s="4"/>
      <c r="C5" s="5" t="s">
        <v>1</v>
      </c>
      <c r="D5" s="5" t="s">
        <v>2</v>
      </c>
      <c r="E5" s="5" t="s">
        <v>3</v>
      </c>
      <c r="F5" s="5" t="s">
        <v>4</v>
      </c>
    </row>
    <row r="6" spans="1:6" ht="29.25" customHeight="1">
      <c r="A6" s="29" t="s">
        <v>5</v>
      </c>
      <c r="B6" s="29"/>
      <c r="C6" s="6">
        <f>'[1]détail'!B8+'[1]détail'!C8</f>
        <v>253</v>
      </c>
      <c r="D6" s="6">
        <f>'[1]détail'!B29+'[1]détail'!D8+'[1]détail'!E8+'[1]détail'!F8</f>
        <v>193</v>
      </c>
      <c r="E6" s="6">
        <f>'[1]détail'!G8+'[1]détail'!H8+'[1]détail'!C29</f>
        <v>89</v>
      </c>
      <c r="F6" s="7">
        <f>SUM(C6:E6)</f>
        <v>535</v>
      </c>
    </row>
    <row r="7" spans="1:6" ht="29.25" customHeight="1" thickBot="1">
      <c r="A7" s="24" t="s">
        <v>6</v>
      </c>
      <c r="B7" s="24"/>
      <c r="C7" s="8">
        <f>'[1]détail'!B9+'[1]détail'!C9</f>
        <v>343</v>
      </c>
      <c r="D7" s="8">
        <f>'[1]détail'!D9+'[1]détail'!E9+'[1]détail'!F9+'[1]détail'!B30</f>
        <v>298</v>
      </c>
      <c r="E7" s="8">
        <f>'[1]détail'!G9+'[1]détail'!H9+'[1]détail'!C30</f>
        <v>182</v>
      </c>
      <c r="F7" s="9">
        <f>SUM(C7:E7)</f>
        <v>823</v>
      </c>
    </row>
    <row r="8" spans="1:6" ht="21" customHeight="1" thickTop="1">
      <c r="A8" s="25" t="s">
        <v>7</v>
      </c>
      <c r="B8" s="25"/>
      <c r="C8" s="10">
        <f>C7-C6</f>
        <v>90</v>
      </c>
      <c r="D8" s="10">
        <f>D7-D6</f>
        <v>105</v>
      </c>
      <c r="E8" s="10">
        <f>E7-E6</f>
        <v>93</v>
      </c>
      <c r="F8" s="11">
        <f>SUM(C8:E8)</f>
        <v>288</v>
      </c>
    </row>
    <row r="9" spans="1:6" ht="21" customHeight="1">
      <c r="A9" s="23" t="s">
        <v>8</v>
      </c>
      <c r="B9" s="23"/>
      <c r="C9" s="12">
        <f>C8/C6</f>
        <v>0.3557312252964427</v>
      </c>
      <c r="D9" s="12">
        <f>D8/D6</f>
        <v>0.5440414507772021</v>
      </c>
      <c r="E9" s="12">
        <f>E8/E6</f>
        <v>1.0449438202247192</v>
      </c>
      <c r="F9" s="13">
        <f>F8/F6</f>
        <v>0.5383177570093458</v>
      </c>
    </row>
    <row r="10" spans="1:5" s="17" customFormat="1" ht="31.5" customHeight="1">
      <c r="A10" s="14"/>
      <c r="B10" s="15"/>
      <c r="C10" s="15"/>
      <c r="D10" s="15"/>
      <c r="E10" s="16"/>
    </row>
    <row r="11" spans="1:5" s="17" customFormat="1" ht="31.5" customHeight="1">
      <c r="A11" s="14"/>
      <c r="B11" s="15"/>
      <c r="C11" s="15"/>
      <c r="D11" s="15"/>
      <c r="E11" s="16"/>
    </row>
    <row r="12" spans="1:5" s="17" customFormat="1" ht="31.5" customHeight="1">
      <c r="A12" s="14"/>
      <c r="B12" s="15"/>
      <c r="C12" s="15"/>
      <c r="D12" s="15"/>
      <c r="E12" s="16"/>
    </row>
    <row r="13" spans="1:5" s="17" customFormat="1" ht="31.5" customHeight="1">
      <c r="A13" s="14"/>
      <c r="B13" s="15"/>
      <c r="C13" s="15"/>
      <c r="D13" s="15"/>
      <c r="E13" s="16"/>
    </row>
    <row r="14" spans="1:5" s="17" customFormat="1" ht="31.5" customHeight="1">
      <c r="A14" s="14"/>
      <c r="B14" s="15"/>
      <c r="C14" s="15"/>
      <c r="D14" s="15"/>
      <c r="E14" s="16"/>
    </row>
    <row r="15" spans="1:5" s="17" customFormat="1" ht="31.5" customHeight="1">
      <c r="A15" s="14"/>
      <c r="B15" s="15"/>
      <c r="C15" s="15"/>
      <c r="D15" s="15"/>
      <c r="E15" s="16"/>
    </row>
    <row r="16" spans="1:5" s="17" customFormat="1" ht="31.5" customHeight="1">
      <c r="A16" s="14"/>
      <c r="B16" s="15"/>
      <c r="C16" s="15"/>
      <c r="D16" s="15"/>
      <c r="E16" s="16"/>
    </row>
    <row r="17" spans="1:5" s="17" customFormat="1" ht="31.5" customHeight="1">
      <c r="A17" s="14"/>
      <c r="B17" s="15"/>
      <c r="C17" s="15"/>
      <c r="D17" s="15"/>
      <c r="E17" s="16"/>
    </row>
    <row r="18" spans="1:5" s="17" customFormat="1" ht="31.5" customHeight="1">
      <c r="A18" s="14"/>
      <c r="B18" s="15"/>
      <c r="C18" s="15"/>
      <c r="D18" s="15"/>
      <c r="E18" s="16"/>
    </row>
    <row r="19" spans="1:8" ht="30" customHeight="1">
      <c r="A19" s="28" t="s">
        <v>9</v>
      </c>
      <c r="B19" s="28"/>
      <c r="C19" s="28"/>
      <c r="D19" s="28"/>
      <c r="E19" s="28"/>
      <c r="F19" s="28"/>
      <c r="G19" s="28"/>
      <c r="H19" s="28"/>
    </row>
    <row r="20" ht="9" customHeight="1">
      <c r="A20" s="18"/>
    </row>
    <row r="21" spans="1:6" ht="21" customHeight="1">
      <c r="A21" s="3"/>
      <c r="B21" s="4"/>
      <c r="C21" s="5" t="s">
        <v>1</v>
      </c>
      <c r="D21" s="5" t="s">
        <v>2</v>
      </c>
      <c r="E21" s="5" t="s">
        <v>3</v>
      </c>
      <c r="F21" s="5" t="s">
        <v>4</v>
      </c>
    </row>
    <row r="22" spans="1:6" ht="33" customHeight="1">
      <c r="A22" s="29" t="s">
        <v>5</v>
      </c>
      <c r="B22" s="29"/>
      <c r="C22" s="6">
        <f>'[1]détail'!B19+'[1]détail'!C19</f>
        <v>2711</v>
      </c>
      <c r="D22" s="6">
        <f>'[1]détail'!D19+'[1]détail'!E19+'[1]détail'!F19+'[1]détail'!B37</f>
        <v>1228</v>
      </c>
      <c r="E22" s="6">
        <f>'[1]détail'!G19+'[1]détail'!H19+'[1]détail'!C37</f>
        <v>556</v>
      </c>
      <c r="F22" s="7">
        <f>SUM(C22:E22)</f>
        <v>4495</v>
      </c>
    </row>
    <row r="23" spans="1:6" ht="36" customHeight="1" thickBot="1">
      <c r="A23" s="24" t="s">
        <v>6</v>
      </c>
      <c r="B23" s="24"/>
      <c r="C23" s="8">
        <f>'[1]détail'!B20+'[1]détail'!C20</f>
        <v>5025</v>
      </c>
      <c r="D23" s="8">
        <f>'[1]détail'!B38+'[1]détail'!D20+'[1]détail'!E20+'[1]détail'!F20</f>
        <v>2733</v>
      </c>
      <c r="E23" s="8">
        <f>'[1]détail'!C38+'[1]détail'!G20+'[1]détail'!H20</f>
        <v>1020</v>
      </c>
      <c r="F23" s="9">
        <f>SUM(C23:E23)</f>
        <v>8778</v>
      </c>
    </row>
    <row r="24" spans="1:6" ht="29.25" customHeight="1" thickTop="1">
      <c r="A24" s="25" t="s">
        <v>7</v>
      </c>
      <c r="B24" s="25"/>
      <c r="C24" s="10">
        <f>C23-C22</f>
        <v>2314</v>
      </c>
      <c r="D24" s="10">
        <f>D23-D22</f>
        <v>1505</v>
      </c>
      <c r="E24" s="10">
        <f>E23-E22</f>
        <v>464</v>
      </c>
      <c r="F24" s="11">
        <f>SUM(C24:E24)</f>
        <v>4283</v>
      </c>
    </row>
    <row r="25" spans="1:6" ht="29.25" customHeight="1">
      <c r="A25" s="26" t="s">
        <v>8</v>
      </c>
      <c r="B25" s="26"/>
      <c r="C25" s="19">
        <f>C24/C22</f>
        <v>0.8535595721136112</v>
      </c>
      <c r="D25" s="19">
        <f>D24/D22</f>
        <v>1.22557003257329</v>
      </c>
      <c r="E25" s="19">
        <f>E24/E22</f>
        <v>0.8345323741007195</v>
      </c>
      <c r="F25" s="20">
        <f>F24/F22</f>
        <v>0.9528364849833147</v>
      </c>
    </row>
    <row r="26" ht="12.75">
      <c r="A26" s="2"/>
    </row>
    <row r="27" ht="27" customHeight="1"/>
    <row r="28" ht="27" customHeight="1">
      <c r="A28" s="21"/>
    </row>
    <row r="29" ht="27" customHeight="1">
      <c r="A29" s="21"/>
    </row>
    <row r="30" ht="27" customHeight="1">
      <c r="A30" s="21"/>
    </row>
    <row r="31" ht="27" customHeight="1">
      <c r="A31" s="21"/>
    </row>
    <row r="32" ht="27" customHeight="1">
      <c r="A32" s="21"/>
    </row>
    <row r="33" ht="27" customHeight="1">
      <c r="A33" s="21"/>
    </row>
    <row r="34" ht="27" customHeight="1">
      <c r="A34" s="21"/>
    </row>
    <row r="35" ht="27" customHeight="1">
      <c r="A35" s="21"/>
    </row>
    <row r="36" ht="27" customHeight="1"/>
    <row r="37" spans="1:8" ht="27" customHeight="1">
      <c r="A37" s="27" t="s">
        <v>11</v>
      </c>
      <c r="B37" s="27"/>
      <c r="C37" s="27"/>
      <c r="D37" s="27"/>
      <c r="E37" s="27"/>
      <c r="F37" s="27"/>
      <c r="G37" s="27"/>
      <c r="H37" s="27"/>
    </row>
    <row r="38" ht="21" customHeight="1">
      <c r="A38" s="21"/>
    </row>
    <row r="39" spans="1:8" ht="30" customHeight="1">
      <c r="A39" s="28" t="s">
        <v>10</v>
      </c>
      <c r="B39" s="28"/>
      <c r="C39" s="28"/>
      <c r="D39" s="28"/>
      <c r="E39" s="28"/>
      <c r="F39" s="28"/>
      <c r="G39" s="28"/>
      <c r="H39" s="28"/>
    </row>
    <row r="40" ht="8.25" customHeight="1">
      <c r="A40" s="21"/>
    </row>
    <row r="41" spans="1:6" ht="27" customHeight="1">
      <c r="A41" s="3"/>
      <c r="B41" s="4"/>
      <c r="C41" s="5" t="s">
        <v>1</v>
      </c>
      <c r="D41" s="5" t="s">
        <v>2</v>
      </c>
      <c r="E41" s="5" t="s">
        <v>3</v>
      </c>
      <c r="F41" s="5" t="s">
        <v>4</v>
      </c>
    </row>
    <row r="42" spans="1:6" ht="30.75" customHeight="1">
      <c r="A42" s="29" t="s">
        <v>5</v>
      </c>
      <c r="B42" s="29"/>
      <c r="C42" s="6">
        <f>'[1]détail'!B8+'[1]détail'!C8+'[1]détail'!B19+'[1]détail'!C19</f>
        <v>2964</v>
      </c>
      <c r="D42" s="6">
        <f>'[1]détail'!D8+'[1]détail'!E8+'[1]détail'!F8+'[1]détail'!D19+'[1]détail'!E19+'[1]détail'!F19+'[1]détail'!B29+'[1]détail'!B37</f>
        <v>1421</v>
      </c>
      <c r="E42" s="6">
        <f>'[1]détail'!G8+'[1]détail'!H8+'[1]détail'!G19+'[1]détail'!H19+'[1]détail'!C29+'[1]détail'!C37</f>
        <v>645</v>
      </c>
      <c r="F42" s="7">
        <f>SUM(C42:E42)</f>
        <v>5030</v>
      </c>
    </row>
    <row r="43" spans="1:6" ht="30.75" customHeight="1" thickBot="1">
      <c r="A43" s="24" t="s">
        <v>6</v>
      </c>
      <c r="B43" s="24"/>
      <c r="C43" s="8">
        <f>'[1]détail'!B9+'[1]détail'!C9+'[1]détail'!B20+'[1]détail'!C20</f>
        <v>5368</v>
      </c>
      <c r="D43" s="8">
        <f>'[1]détail'!D9+'[1]détail'!E9+'[1]détail'!F9+'[1]détail'!D20+'[1]détail'!E20+'[1]détail'!F20+'[1]détail'!B30+'[1]détail'!B38</f>
        <v>3031</v>
      </c>
      <c r="E43" s="8">
        <f>'[1]détail'!C38+'[1]détail'!C30+'[1]détail'!H20+'[1]détail'!G20+'[1]détail'!G9+'[1]détail'!H9</f>
        <v>1202</v>
      </c>
      <c r="F43" s="9">
        <f>SUM(C43:E43)</f>
        <v>9601</v>
      </c>
    </row>
    <row r="44" spans="1:6" ht="33" customHeight="1" thickTop="1">
      <c r="A44" s="25" t="s">
        <v>7</v>
      </c>
      <c r="B44" s="25"/>
      <c r="C44" s="10">
        <f>C43-C42</f>
        <v>2404</v>
      </c>
      <c r="D44" s="10">
        <f>D43-D42</f>
        <v>1610</v>
      </c>
      <c r="E44" s="10">
        <f>E43-E42</f>
        <v>557</v>
      </c>
      <c r="F44" s="11">
        <f>SUM(C44:E44)</f>
        <v>4571</v>
      </c>
    </row>
    <row r="45" spans="1:6" ht="30.75" customHeight="1">
      <c r="A45" s="23" t="s">
        <v>8</v>
      </c>
      <c r="B45" s="23"/>
      <c r="C45" s="12">
        <f>C44/C42</f>
        <v>0.8110661268556005</v>
      </c>
      <c r="D45" s="12">
        <f>D44/D42</f>
        <v>1.1330049261083743</v>
      </c>
      <c r="E45" s="12">
        <f>E44/E42</f>
        <v>0.8635658914728682</v>
      </c>
      <c r="F45" s="13">
        <f>F44/F42</f>
        <v>0.9087475149105367</v>
      </c>
    </row>
    <row r="46" ht="50.25" customHeight="1"/>
    <row r="47" spans="1:5" ht="12.75">
      <c r="A47" s="22"/>
      <c r="B47" s="4"/>
      <c r="C47" s="4"/>
      <c r="D47" s="4"/>
      <c r="E47" s="4"/>
    </row>
  </sheetData>
  <mergeCells count="17">
    <mergeCell ref="A9:B9"/>
    <mergeCell ref="A22:B22"/>
    <mergeCell ref="A3:H3"/>
    <mergeCell ref="A19:H19"/>
    <mergeCell ref="A1:H1"/>
    <mergeCell ref="A6:B6"/>
    <mergeCell ref="A7:B7"/>
    <mergeCell ref="A8:B8"/>
    <mergeCell ref="A45:B45"/>
    <mergeCell ref="A23:B23"/>
    <mergeCell ref="A24:B24"/>
    <mergeCell ref="A25:B25"/>
    <mergeCell ref="A37:H37"/>
    <mergeCell ref="A39:H39"/>
    <mergeCell ref="A42:B42"/>
    <mergeCell ref="A43:B43"/>
    <mergeCell ref="A44:B44"/>
  </mergeCells>
  <printOptions horizontalCentered="1"/>
  <pageMargins left="0.1968503937007874" right="0.31496062992125984" top="0.2362204724409449" bottom="0.2755905511811024" header="0.2362204724409449" footer="0.15748031496062992"/>
  <pageSetup horizontalDpi="1200" verticalDpi="1200" orientation="portrait" paperSize="9" scale="84" r:id="rId2"/>
  <rowBreaks count="1" manualBreakCount="1"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DIR-AUJALEU-G</dc:creator>
  <cp:keywords/>
  <dc:description/>
  <cp:lastModifiedBy>DIR-AUJALEU-G</cp:lastModifiedBy>
  <cp:lastPrinted>2006-06-27T17:29:39Z</cp:lastPrinted>
  <dcterms:created xsi:type="dcterms:W3CDTF">2006-06-16T10:18:38Z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